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<sst xmlns="http://schemas.openxmlformats.org/spreadsheetml/2006/main" count="74" uniqueCount="19">
  <si>
    <t>Rechnung</t>
  </si>
  <si>
    <t>Datum</t>
  </si>
  <si>
    <t>Betrag Brutto</t>
  </si>
  <si>
    <t>Anwaltskosten</t>
  </si>
  <si>
    <t>Zinsen lt. Vereinbarung</t>
  </si>
  <si>
    <t>Scheck</t>
  </si>
  <si>
    <t>Gutschrift</t>
  </si>
  <si>
    <t>zahlung am</t>
  </si>
  <si>
    <t>Summe d. Zahlungen</t>
  </si>
  <si>
    <t>Darlehen</t>
  </si>
  <si>
    <t>Zinstage</t>
  </si>
  <si>
    <t>Zinszahl</t>
  </si>
  <si>
    <t>Gesamt Zinsen</t>
  </si>
  <si>
    <t>Zinsen pro gezahlter Rate</t>
  </si>
  <si>
    <t>Summe Verbindlichkeiten</t>
  </si>
  <si>
    <t>Zinsfaktor: 365 / 6.25 = 58.4</t>
  </si>
  <si>
    <t>Summe Zinszahl</t>
  </si>
  <si>
    <t>Zahlung am</t>
  </si>
  <si>
    <t>analoge Rechnung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</si>
</sst>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0" xfId="17" applyAlignment="1">
      <alignment/>
    </xf>
    <xf numFmtId="172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/>
    </xf>
    <xf numFmtId="1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H31" sqref="A11:H31"/>
    </sheetView>
  </sheetViews>
  <sheetFormatPr defaultColWidth="11.421875" defaultRowHeight="12.75"/>
  <cols>
    <col min="3" max="3" width="12.00390625" style="0" bestFit="1" customWidth="1"/>
    <col min="5" max="5" width="20.57421875" style="0" bestFit="1" customWidth="1"/>
    <col min="6" max="6" width="22.421875" style="0" bestFit="1" customWidth="1"/>
    <col min="7" max="7" width="14.8515625" style="0" bestFit="1" customWidth="1"/>
    <col min="8" max="8" width="14.8515625" style="0" customWidth="1"/>
    <col min="9" max="9" width="13.7109375" style="0" customWidth="1"/>
  </cols>
  <sheetData>
    <row r="1" spans="1:6" ht="12.75">
      <c r="A1" s="5" t="s">
        <v>0</v>
      </c>
      <c r="B1" s="5" t="s">
        <v>1</v>
      </c>
      <c r="C1" s="5" t="s">
        <v>2</v>
      </c>
      <c r="D1" s="5"/>
      <c r="E1" s="5"/>
      <c r="F1" s="5" t="s">
        <v>14</v>
      </c>
    </row>
    <row r="2" spans="1:6" ht="12.75">
      <c r="A2">
        <v>20020418</v>
      </c>
      <c r="B2" s="1">
        <v>37376</v>
      </c>
      <c r="C2" s="3">
        <v>22982.89</v>
      </c>
      <c r="F2" s="2">
        <f>C2</f>
        <v>22982.89</v>
      </c>
    </row>
    <row r="3" spans="1:6" ht="12.75">
      <c r="A3">
        <v>20020512</v>
      </c>
      <c r="B3" s="1">
        <v>37407</v>
      </c>
      <c r="C3" s="3">
        <v>23122.39</v>
      </c>
      <c r="F3" s="2">
        <f aca="true" t="shared" si="0" ref="F3:F8">F2+C3</f>
        <v>46105.28</v>
      </c>
    </row>
    <row r="4" spans="1:6" ht="12.75">
      <c r="A4">
        <v>20020615</v>
      </c>
      <c r="B4" s="1">
        <v>37437</v>
      </c>
      <c r="C4" s="3">
        <v>26630.86</v>
      </c>
      <c r="F4" s="2">
        <f t="shared" si="0"/>
        <v>72736.14</v>
      </c>
    </row>
    <row r="5" spans="1:6" ht="12.75">
      <c r="A5">
        <v>20020709</v>
      </c>
      <c r="B5" s="1">
        <v>37468</v>
      </c>
      <c r="C5" s="3">
        <v>29347.65</v>
      </c>
      <c r="F5" s="2">
        <f t="shared" si="0"/>
        <v>102083.79000000001</v>
      </c>
    </row>
    <row r="6" spans="1:6" ht="12.75">
      <c r="A6">
        <v>20020811</v>
      </c>
      <c r="B6" s="1">
        <v>37499</v>
      </c>
      <c r="C6" s="3">
        <v>26069.36</v>
      </c>
      <c r="F6" s="2">
        <f t="shared" si="0"/>
        <v>128153.15000000001</v>
      </c>
    </row>
    <row r="7" spans="1:6" ht="12.75">
      <c r="A7">
        <v>20020912</v>
      </c>
      <c r="B7" s="1">
        <v>37529</v>
      </c>
      <c r="C7" s="3">
        <v>30097.47</v>
      </c>
      <c r="F7" s="2">
        <f t="shared" si="0"/>
        <v>158250.62</v>
      </c>
    </row>
    <row r="8" spans="1:6" ht="12.75">
      <c r="A8" t="s">
        <v>3</v>
      </c>
      <c r="C8" s="3">
        <v>1593.84</v>
      </c>
      <c r="F8" s="4">
        <f t="shared" si="0"/>
        <v>159844.46</v>
      </c>
    </row>
    <row r="9" ht="12.75">
      <c r="A9" t="s">
        <v>4</v>
      </c>
    </row>
    <row r="10" ht="17.25" customHeight="1" thickBot="1"/>
    <row r="11" spans="1:8" ht="42" customHeight="1" thickBot="1">
      <c r="A11" s="11"/>
      <c r="B11" s="8"/>
      <c r="C11" s="8" t="s">
        <v>17</v>
      </c>
      <c r="D11" s="8"/>
      <c r="E11" s="8" t="s">
        <v>8</v>
      </c>
      <c r="F11" s="9" t="s">
        <v>10</v>
      </c>
      <c r="G11" s="8" t="s">
        <v>11</v>
      </c>
      <c r="H11" s="10" t="s">
        <v>13</v>
      </c>
    </row>
    <row r="12" spans="1:8" ht="12.75">
      <c r="A12" t="s">
        <v>9</v>
      </c>
      <c r="C12" s="1">
        <v>37529</v>
      </c>
      <c r="E12" s="4">
        <v>159844.46</v>
      </c>
      <c r="F12" s="6">
        <f aca="true" t="shared" si="1" ref="F12:F24">DAYS360(C12,C13)</f>
        <v>30</v>
      </c>
      <c r="G12" s="2">
        <f>E12*F12/100</f>
        <v>47953.337999999996</v>
      </c>
      <c r="H12" s="2">
        <f>G12/58.4</f>
        <v>821.1188013698629</v>
      </c>
    </row>
    <row r="13" spans="1:8" ht="12.75">
      <c r="A13" t="s">
        <v>5</v>
      </c>
      <c r="B13">
        <v>30000</v>
      </c>
      <c r="C13" s="1">
        <v>37559</v>
      </c>
      <c r="E13" s="2">
        <f>B13</f>
        <v>30000</v>
      </c>
      <c r="F13" s="6">
        <f t="shared" si="1"/>
        <v>20</v>
      </c>
      <c r="G13" s="2">
        <f aca="true" t="shared" si="2" ref="G13:G25">E13*F13/100</f>
        <v>6000</v>
      </c>
      <c r="H13" s="2">
        <f aca="true" t="shared" si="3" ref="H13:H25">G13/58.4</f>
        <v>102.73972602739727</v>
      </c>
    </row>
    <row r="14" spans="1:8" ht="12.75">
      <c r="A14" t="s">
        <v>5</v>
      </c>
      <c r="B14">
        <v>20000</v>
      </c>
      <c r="C14" s="1">
        <v>37580</v>
      </c>
      <c r="E14" s="2">
        <f>E13+B14</f>
        <v>50000</v>
      </c>
      <c r="F14" s="6">
        <f t="shared" si="1"/>
        <v>13</v>
      </c>
      <c r="G14" s="2">
        <f t="shared" si="2"/>
        <v>6500</v>
      </c>
      <c r="H14" s="2">
        <f t="shared" si="3"/>
        <v>111.3013698630137</v>
      </c>
    </row>
    <row r="15" spans="1:8" ht="12.75">
      <c r="A15" t="s">
        <v>5</v>
      </c>
      <c r="B15">
        <v>9000</v>
      </c>
      <c r="C15" s="1">
        <v>37593</v>
      </c>
      <c r="E15" s="2">
        <f aca="true" t="shared" si="4" ref="E15:E25">E14+B15</f>
        <v>59000</v>
      </c>
      <c r="F15" s="6">
        <f t="shared" si="1"/>
        <v>43</v>
      </c>
      <c r="G15" s="2">
        <f t="shared" si="2"/>
        <v>25370</v>
      </c>
      <c r="H15" s="2">
        <f t="shared" si="3"/>
        <v>434.4178082191781</v>
      </c>
    </row>
    <row r="16" spans="1:8" ht="12.75">
      <c r="A16" t="s">
        <v>6</v>
      </c>
      <c r="B16">
        <v>2320</v>
      </c>
      <c r="C16" s="1">
        <v>37637</v>
      </c>
      <c r="E16" s="2">
        <f t="shared" si="4"/>
        <v>61320</v>
      </c>
      <c r="F16" s="6">
        <f t="shared" si="1"/>
        <v>0</v>
      </c>
      <c r="G16" s="2">
        <f t="shared" si="2"/>
        <v>0</v>
      </c>
      <c r="H16" s="2">
        <f t="shared" si="3"/>
        <v>0</v>
      </c>
    </row>
    <row r="17" spans="1:8" ht="12.75">
      <c r="A17" t="s">
        <v>5</v>
      </c>
      <c r="B17">
        <v>9000</v>
      </c>
      <c r="C17" s="1">
        <v>37637</v>
      </c>
      <c r="E17" s="2">
        <f t="shared" si="4"/>
        <v>70320</v>
      </c>
      <c r="F17" s="6">
        <f t="shared" si="1"/>
        <v>24</v>
      </c>
      <c r="G17" s="2">
        <f t="shared" si="2"/>
        <v>16876.8</v>
      </c>
      <c r="H17" s="2">
        <f t="shared" si="3"/>
        <v>288.986301369863</v>
      </c>
    </row>
    <row r="18" spans="1:8" ht="12.75">
      <c r="A18" t="s">
        <v>5</v>
      </c>
      <c r="B18">
        <v>9000</v>
      </c>
      <c r="C18" s="1">
        <v>37662</v>
      </c>
      <c r="E18" s="2">
        <f t="shared" si="4"/>
        <v>79320</v>
      </c>
      <c r="F18" s="6">
        <f t="shared" si="1"/>
        <v>31</v>
      </c>
      <c r="G18" s="2">
        <f t="shared" si="2"/>
        <v>24589.2</v>
      </c>
      <c r="H18" s="2">
        <f t="shared" si="3"/>
        <v>421.0479452054795</v>
      </c>
    </row>
    <row r="19" spans="1:8" ht="12.75">
      <c r="A19" t="s">
        <v>5</v>
      </c>
      <c r="B19">
        <v>9000</v>
      </c>
      <c r="C19" s="1">
        <v>37691</v>
      </c>
      <c r="E19" s="2">
        <f t="shared" si="4"/>
        <v>88320</v>
      </c>
      <c r="F19" s="6">
        <f t="shared" si="1"/>
        <v>41</v>
      </c>
      <c r="G19" s="2">
        <f t="shared" si="2"/>
        <v>36211.2</v>
      </c>
      <c r="H19" s="2">
        <f t="shared" si="3"/>
        <v>620.054794520548</v>
      </c>
    </row>
    <row r="20" spans="1:8" ht="12.75">
      <c r="A20" t="s">
        <v>5</v>
      </c>
      <c r="B20">
        <v>9000</v>
      </c>
      <c r="C20" s="1">
        <v>37733</v>
      </c>
      <c r="E20" s="2">
        <f t="shared" si="4"/>
        <v>97320</v>
      </c>
      <c r="F20" s="6">
        <f t="shared" si="1"/>
        <v>20</v>
      </c>
      <c r="G20" s="2">
        <f t="shared" si="2"/>
        <v>19464</v>
      </c>
      <c r="H20" s="2">
        <f t="shared" si="3"/>
        <v>333.28767123287673</v>
      </c>
    </row>
    <row r="21" spans="1:8" ht="12.75">
      <c r="A21" t="s">
        <v>5</v>
      </c>
      <c r="B21">
        <v>9000</v>
      </c>
      <c r="C21" s="1">
        <v>37753</v>
      </c>
      <c r="E21" s="2">
        <f t="shared" si="4"/>
        <v>106320</v>
      </c>
      <c r="F21" s="6">
        <f t="shared" si="1"/>
        <v>38</v>
      </c>
      <c r="G21" s="2">
        <f t="shared" si="2"/>
        <v>40401.6</v>
      </c>
      <c r="H21" s="2">
        <f t="shared" si="3"/>
        <v>691.8082191780821</v>
      </c>
    </row>
    <row r="22" spans="1:8" ht="12.75">
      <c r="A22" t="s">
        <v>5</v>
      </c>
      <c r="B22">
        <v>9000</v>
      </c>
      <c r="C22" s="1">
        <v>37792</v>
      </c>
      <c r="E22" s="2">
        <f t="shared" si="4"/>
        <v>115320</v>
      </c>
      <c r="F22" s="6">
        <f t="shared" si="1"/>
        <v>27</v>
      </c>
      <c r="G22" s="2">
        <f t="shared" si="2"/>
        <v>31136.4</v>
      </c>
      <c r="H22" s="2">
        <f t="shared" si="3"/>
        <v>533.1575342465753</v>
      </c>
    </row>
    <row r="23" spans="1:8" ht="12.75">
      <c r="A23" t="s">
        <v>5</v>
      </c>
      <c r="B23">
        <v>9000</v>
      </c>
      <c r="C23" s="1">
        <v>37819</v>
      </c>
      <c r="E23" s="2">
        <f t="shared" si="4"/>
        <v>124320</v>
      </c>
      <c r="F23" s="6">
        <f t="shared" si="1"/>
        <v>28</v>
      </c>
      <c r="G23" s="2">
        <f t="shared" si="2"/>
        <v>34809.6</v>
      </c>
      <c r="H23" s="2">
        <f t="shared" si="3"/>
        <v>596.054794520548</v>
      </c>
    </row>
    <row r="24" spans="1:8" ht="12.75">
      <c r="A24" t="s">
        <v>5</v>
      </c>
      <c r="B24">
        <v>9000</v>
      </c>
      <c r="C24" s="1">
        <v>37848</v>
      </c>
      <c r="E24" s="2">
        <f t="shared" si="4"/>
        <v>133320</v>
      </c>
      <c r="F24" s="6">
        <f t="shared" si="1"/>
        <v>32</v>
      </c>
      <c r="G24" s="2">
        <f t="shared" si="2"/>
        <v>42662.4</v>
      </c>
      <c r="H24" s="2">
        <f t="shared" si="3"/>
        <v>730.5205479452055</v>
      </c>
    </row>
    <row r="25" spans="1:8" ht="12.75">
      <c r="A25" t="s">
        <v>5</v>
      </c>
      <c r="B25">
        <v>9000</v>
      </c>
      <c r="C25" s="1">
        <v>37881</v>
      </c>
      <c r="E25" s="2">
        <f t="shared" si="4"/>
        <v>142320</v>
      </c>
      <c r="F25" s="6"/>
      <c r="G25" s="2">
        <f t="shared" si="2"/>
        <v>0</v>
      </c>
      <c r="H25" s="2">
        <f t="shared" si="3"/>
        <v>0</v>
      </c>
    </row>
    <row r="26" spans="3:5" ht="12.75">
      <c r="C26" s="1"/>
      <c r="E26" s="2"/>
    </row>
    <row r="27" spans="1:7" ht="12.75">
      <c r="A27" t="s">
        <v>16</v>
      </c>
      <c r="G27" s="2">
        <f>SUM(G12:G25)</f>
        <v>331974.538</v>
      </c>
    </row>
    <row r="28" ht="12.75">
      <c r="B28" t="s">
        <v>15</v>
      </c>
    </row>
    <row r="29" spans="1:9" ht="19.5" customHeight="1">
      <c r="A29" s="7"/>
      <c r="B29" s="7" t="s">
        <v>12</v>
      </c>
      <c r="C29" s="7"/>
      <c r="D29" s="4">
        <f>G27/58.4</f>
        <v>5684.49551369863</v>
      </c>
      <c r="E29" s="7"/>
      <c r="F29" s="7"/>
      <c r="G29" s="7"/>
      <c r="H29" s="4">
        <f>SUM(H12:H28)</f>
        <v>5684.49551369863</v>
      </c>
      <c r="I29" s="7"/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Footer>&amp;CErstellt von mschmidt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J22"/>
  <sheetViews>
    <sheetView workbookViewId="0" topLeftCell="A1">
      <selection activeCell="B3" sqref="B3:J18"/>
    </sheetView>
  </sheetViews>
  <sheetFormatPr defaultColWidth="11.421875" defaultRowHeight="12.75"/>
  <cols>
    <col min="8" max="8" width="12.28125" style="0" bestFit="1" customWidth="1"/>
    <col min="9" max="10" width="11.7109375" style="0" bestFit="1" customWidth="1"/>
  </cols>
  <sheetData>
    <row r="5" spans="4:7" ht="12.75">
      <c r="D5" t="s">
        <v>7</v>
      </c>
      <c r="F5" t="s">
        <v>8</v>
      </c>
      <c r="G5" t="s">
        <v>10</v>
      </c>
    </row>
    <row r="6" spans="2:10" ht="12.75">
      <c r="B6" t="s">
        <v>9</v>
      </c>
      <c r="D6" s="1">
        <v>37529</v>
      </c>
      <c r="F6" s="4">
        <v>159844.46</v>
      </c>
      <c r="G6" s="6">
        <f aca="true" t="shared" si="0" ref="G6:G18">DAYS360(D6,D7)</f>
        <v>30</v>
      </c>
      <c r="H6" s="2">
        <f>F6-F7</f>
        <v>129844.45999999999</v>
      </c>
      <c r="I6" s="2">
        <f>H6+(30/360*6.25*H6/100)</f>
        <v>130520.73322916665</v>
      </c>
      <c r="J6" s="2">
        <f>I6-H6</f>
        <v>676.2732291666616</v>
      </c>
    </row>
    <row r="7" spans="2:8" ht="12.75">
      <c r="B7" t="s">
        <v>5</v>
      </c>
      <c r="C7">
        <v>30000</v>
      </c>
      <c r="D7" s="1">
        <v>37559</v>
      </c>
      <c r="F7" s="2">
        <f>C7</f>
        <v>30000</v>
      </c>
      <c r="G7" s="6">
        <f t="shared" si="0"/>
        <v>20</v>
      </c>
      <c r="H7" s="2"/>
    </row>
    <row r="8" spans="2:8" ht="12.75">
      <c r="B8" t="s">
        <v>5</v>
      </c>
      <c r="C8">
        <v>20000</v>
      </c>
      <c r="D8" s="1">
        <v>37580</v>
      </c>
      <c r="F8" s="2">
        <f>F7+C8</f>
        <v>50000</v>
      </c>
      <c r="G8" s="6">
        <f t="shared" si="0"/>
        <v>13</v>
      </c>
      <c r="H8" s="2"/>
    </row>
    <row r="9" spans="2:8" ht="12.75">
      <c r="B9" t="s">
        <v>5</v>
      </c>
      <c r="C9">
        <v>9000</v>
      </c>
      <c r="D9" s="1">
        <v>37593</v>
      </c>
      <c r="F9" s="2">
        <f aca="true" t="shared" si="1" ref="F9:F19">F8+C9</f>
        <v>59000</v>
      </c>
      <c r="G9" s="6">
        <f t="shared" si="0"/>
        <v>43</v>
      </c>
      <c r="H9" s="2"/>
    </row>
    <row r="10" spans="2:8" ht="12.75">
      <c r="B10" t="s">
        <v>6</v>
      </c>
      <c r="C10">
        <v>2320</v>
      </c>
      <c r="D10" s="1">
        <v>37637</v>
      </c>
      <c r="F10" s="2">
        <f t="shared" si="1"/>
        <v>61320</v>
      </c>
      <c r="G10" s="6">
        <f t="shared" si="0"/>
        <v>0</v>
      </c>
      <c r="H10" s="2"/>
    </row>
    <row r="11" spans="2:8" ht="12.75">
      <c r="B11" t="s">
        <v>5</v>
      </c>
      <c r="C11">
        <v>9000</v>
      </c>
      <c r="D11" s="1">
        <v>37637</v>
      </c>
      <c r="F11" s="2">
        <f t="shared" si="1"/>
        <v>70320</v>
      </c>
      <c r="G11" s="6">
        <f t="shared" si="0"/>
        <v>24</v>
      </c>
      <c r="H11" s="2"/>
    </row>
    <row r="12" spans="2:8" ht="12.75">
      <c r="B12" t="s">
        <v>5</v>
      </c>
      <c r="C12">
        <v>9000</v>
      </c>
      <c r="D12" s="1">
        <v>37662</v>
      </c>
      <c r="F12" s="2">
        <f t="shared" si="1"/>
        <v>79320</v>
      </c>
      <c r="G12" s="6">
        <f t="shared" si="0"/>
        <v>31</v>
      </c>
      <c r="H12" s="2"/>
    </row>
    <row r="13" spans="2:8" ht="12.75">
      <c r="B13" t="s">
        <v>5</v>
      </c>
      <c r="C13">
        <v>9000</v>
      </c>
      <c r="D13" s="1">
        <v>37691</v>
      </c>
      <c r="F13" s="2">
        <f t="shared" si="1"/>
        <v>88320</v>
      </c>
      <c r="G13" s="6">
        <f t="shared" si="0"/>
        <v>41</v>
      </c>
      <c r="H13" s="2"/>
    </row>
    <row r="14" spans="2:8" ht="12.75">
      <c r="B14" t="s">
        <v>5</v>
      </c>
      <c r="C14">
        <v>9000</v>
      </c>
      <c r="D14" s="1">
        <v>37733</v>
      </c>
      <c r="F14" s="2">
        <f t="shared" si="1"/>
        <v>97320</v>
      </c>
      <c r="G14" s="6">
        <f t="shared" si="0"/>
        <v>20</v>
      </c>
      <c r="H14" s="2"/>
    </row>
    <row r="15" spans="2:8" ht="12.75">
      <c r="B15" t="s">
        <v>5</v>
      </c>
      <c r="C15">
        <v>9000</v>
      </c>
      <c r="D15" s="1">
        <v>37753</v>
      </c>
      <c r="F15" s="2">
        <f t="shared" si="1"/>
        <v>106320</v>
      </c>
      <c r="G15" s="6">
        <f t="shared" si="0"/>
        <v>38</v>
      </c>
      <c r="H15" s="2"/>
    </row>
    <row r="16" spans="2:8" ht="12.75">
      <c r="B16" t="s">
        <v>5</v>
      </c>
      <c r="C16">
        <v>9000</v>
      </c>
      <c r="D16" s="1">
        <v>37792</v>
      </c>
      <c r="F16" s="2">
        <f t="shared" si="1"/>
        <v>115320</v>
      </c>
      <c r="G16" s="6">
        <f t="shared" si="0"/>
        <v>27</v>
      </c>
      <c r="H16" s="2"/>
    </row>
    <row r="17" spans="2:8" ht="12.75">
      <c r="B17" t="s">
        <v>5</v>
      </c>
      <c r="C17">
        <v>9000</v>
      </c>
      <c r="D17" s="1">
        <v>37819</v>
      </c>
      <c r="F17" s="2">
        <f t="shared" si="1"/>
        <v>124320</v>
      </c>
      <c r="G17" s="6">
        <f t="shared" si="0"/>
        <v>28</v>
      </c>
      <c r="H17" s="2"/>
    </row>
    <row r="18" spans="2:8" ht="12.75">
      <c r="B18" t="s">
        <v>5</v>
      </c>
      <c r="C18">
        <v>9000</v>
      </c>
      <c r="D18" s="1">
        <v>37848</v>
      </c>
      <c r="F18" s="2">
        <f t="shared" si="1"/>
        <v>133320</v>
      </c>
      <c r="G18" s="6">
        <f t="shared" si="0"/>
        <v>32</v>
      </c>
      <c r="H18" s="2"/>
    </row>
    <row r="19" spans="2:8" ht="12.75">
      <c r="B19" t="s">
        <v>5</v>
      </c>
      <c r="C19">
        <v>9000</v>
      </c>
      <c r="D19" s="1">
        <v>37881</v>
      </c>
      <c r="F19" s="2">
        <f t="shared" si="1"/>
        <v>142320</v>
      </c>
      <c r="H19" s="2"/>
    </row>
    <row r="20" ht="12.75">
      <c r="B20" t="s">
        <v>16</v>
      </c>
    </row>
    <row r="21" ht="12.75">
      <c r="B21" t="s">
        <v>15</v>
      </c>
    </row>
    <row r="22" spans="2:4" ht="12.75">
      <c r="B22" t="s">
        <v>12</v>
      </c>
      <c r="D22" s="2">
        <f>H20/58.4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H3" sqref="H3"/>
    </sheetView>
  </sheetViews>
  <sheetFormatPr defaultColWidth="11.421875" defaultRowHeight="12.75"/>
  <cols>
    <col min="5" max="5" width="15.7109375" style="0" customWidth="1"/>
    <col min="7" max="7" width="11.7109375" style="0" bestFit="1" customWidth="1"/>
    <col min="8" max="8" width="13.57421875" style="0" customWidth="1"/>
    <col min="9" max="9" width="4.00390625" style="0" customWidth="1"/>
    <col min="10" max="10" width="11.7109375" style="0" bestFit="1" customWidth="1"/>
  </cols>
  <sheetData>
    <row r="1" spans="1:10" ht="39" thickBot="1">
      <c r="A1" s="11"/>
      <c r="B1" s="8"/>
      <c r="C1" s="8" t="s">
        <v>17</v>
      </c>
      <c r="D1" s="8"/>
      <c r="E1" s="8" t="s">
        <v>8</v>
      </c>
      <c r="F1" s="9" t="s">
        <v>10</v>
      </c>
      <c r="G1" s="8" t="s">
        <v>11</v>
      </c>
      <c r="H1" s="10" t="s">
        <v>13</v>
      </c>
      <c r="J1" t="s">
        <v>18</v>
      </c>
    </row>
    <row r="2" spans="1:12" ht="12.75">
      <c r="A2" t="s">
        <v>9</v>
      </c>
      <c r="C2" s="1">
        <v>37529</v>
      </c>
      <c r="E2" s="4">
        <v>159844.46</v>
      </c>
      <c r="F2" s="6">
        <f aca="true" t="shared" si="0" ref="F2:F17">DAYS360(C2,C3)</f>
        <v>30</v>
      </c>
      <c r="G2" s="2">
        <f>E2*F2/100</f>
        <v>47953.337999999996</v>
      </c>
      <c r="H2" s="2">
        <f>G2/58.4</f>
        <v>821.1188013698629</v>
      </c>
      <c r="J2" s="2">
        <f>E2*6.25%/365*30</f>
        <v>821.1188013698629</v>
      </c>
      <c r="L2" s="12">
        <v>0.0625</v>
      </c>
    </row>
    <row r="3" spans="1:12" ht="12.75">
      <c r="A3" t="s">
        <v>5</v>
      </c>
      <c r="B3">
        <v>30000</v>
      </c>
      <c r="C3" s="1">
        <v>37559</v>
      </c>
      <c r="E3" s="2">
        <f>B3</f>
        <v>30000</v>
      </c>
      <c r="F3" s="6">
        <f t="shared" si="0"/>
        <v>20</v>
      </c>
      <c r="G3" s="2">
        <f aca="true" t="shared" si="1" ref="G3:G18">E3*F3/100</f>
        <v>6000</v>
      </c>
      <c r="H3" s="2">
        <f aca="true" t="shared" si="2" ref="H3:H18">G3/58.4</f>
        <v>102.73972602739727</v>
      </c>
      <c r="J3" s="2">
        <f>(E2-E3)*6.25%*F3/365</f>
        <v>444.672808219178</v>
      </c>
      <c r="L3">
        <v>365</v>
      </c>
    </row>
    <row r="4" spans="1:10" ht="12.75">
      <c r="A4" t="s">
        <v>5</v>
      </c>
      <c r="B4">
        <v>20000</v>
      </c>
      <c r="C4" s="1">
        <v>37580</v>
      </c>
      <c r="E4" s="2">
        <f>E3+B4</f>
        <v>50000</v>
      </c>
      <c r="F4" s="6">
        <f t="shared" si="0"/>
        <v>13</v>
      </c>
      <c r="G4" s="2">
        <f t="shared" si="1"/>
        <v>6500</v>
      </c>
      <c r="H4" s="2">
        <f t="shared" si="2"/>
        <v>111.3013698630137</v>
      </c>
      <c r="J4" s="2">
        <f>($E$2-E4)*$L$2*F4/$L$3</f>
        <v>244.51677739726028</v>
      </c>
    </row>
    <row r="5" spans="1:10" ht="12.75">
      <c r="A5" t="s">
        <v>5</v>
      </c>
      <c r="B5">
        <v>9000</v>
      </c>
      <c r="C5" s="1">
        <v>37593</v>
      </c>
      <c r="E5" s="2">
        <f aca="true" t="shared" si="3" ref="E5:E18">E4+B5</f>
        <v>59000</v>
      </c>
      <c r="F5" s="6">
        <f t="shared" si="0"/>
        <v>43</v>
      </c>
      <c r="G5" s="2">
        <f t="shared" si="1"/>
        <v>25370</v>
      </c>
      <c r="H5" s="2">
        <f t="shared" si="2"/>
        <v>434.4178082191781</v>
      </c>
      <c r="J5" s="2">
        <f aca="true" t="shared" si="4" ref="J5:J18">($E$2-E5)*$L$2*F5/$L$3</f>
        <v>742.5191404109588</v>
      </c>
    </row>
    <row r="6" spans="1:10" ht="12.75">
      <c r="A6" t="s">
        <v>6</v>
      </c>
      <c r="B6">
        <v>2320</v>
      </c>
      <c r="C6" s="1">
        <v>37637</v>
      </c>
      <c r="E6" s="2">
        <f t="shared" si="3"/>
        <v>61320</v>
      </c>
      <c r="F6" s="6">
        <f t="shared" si="0"/>
        <v>0</v>
      </c>
      <c r="G6" s="2">
        <f t="shared" si="1"/>
        <v>0</v>
      </c>
      <c r="H6" s="2">
        <f t="shared" si="2"/>
        <v>0</v>
      </c>
      <c r="J6" s="2">
        <f t="shared" si="4"/>
        <v>0</v>
      </c>
    </row>
    <row r="7" spans="1:10" ht="12.75">
      <c r="A7" t="s">
        <v>5</v>
      </c>
      <c r="B7">
        <v>9000</v>
      </c>
      <c r="C7" s="1">
        <v>37637</v>
      </c>
      <c r="E7" s="2">
        <f t="shared" si="3"/>
        <v>70320</v>
      </c>
      <c r="F7" s="6">
        <f t="shared" si="0"/>
        <v>24</v>
      </c>
      <c r="G7" s="2">
        <f t="shared" si="1"/>
        <v>16876.8</v>
      </c>
      <c r="H7" s="2">
        <f t="shared" si="2"/>
        <v>288.986301369863</v>
      </c>
      <c r="J7" s="2">
        <f t="shared" si="4"/>
        <v>367.9087397260274</v>
      </c>
    </row>
    <row r="8" spans="1:10" ht="12.75">
      <c r="A8" t="s">
        <v>5</v>
      </c>
      <c r="B8">
        <v>9000</v>
      </c>
      <c r="C8" s="1">
        <v>37662</v>
      </c>
      <c r="E8" s="2">
        <f t="shared" si="3"/>
        <v>79320</v>
      </c>
      <c r="F8" s="6">
        <f t="shared" si="0"/>
        <v>31</v>
      </c>
      <c r="G8" s="2">
        <f t="shared" si="1"/>
        <v>24589.2</v>
      </c>
      <c r="H8" s="2">
        <f t="shared" si="2"/>
        <v>421.0479452054795</v>
      </c>
      <c r="J8" s="2">
        <f t="shared" si="4"/>
        <v>427.4414828767123</v>
      </c>
    </row>
    <row r="9" spans="1:10" ht="12.75">
      <c r="A9" t="s">
        <v>5</v>
      </c>
      <c r="B9">
        <v>9000</v>
      </c>
      <c r="C9" s="1">
        <v>37691</v>
      </c>
      <c r="E9" s="2">
        <f t="shared" si="3"/>
        <v>88320</v>
      </c>
      <c r="F9" s="6">
        <f t="shared" si="0"/>
        <v>41</v>
      </c>
      <c r="G9" s="2">
        <f t="shared" si="1"/>
        <v>36211.2</v>
      </c>
      <c r="H9" s="2">
        <f t="shared" si="2"/>
        <v>620.054794520548</v>
      </c>
      <c r="J9" s="2">
        <f t="shared" si="4"/>
        <v>502.14090068493147</v>
      </c>
    </row>
    <row r="10" spans="1:10" ht="12.75">
      <c r="A10" t="s">
        <v>5</v>
      </c>
      <c r="B10">
        <v>9000</v>
      </c>
      <c r="C10" s="1">
        <v>37733</v>
      </c>
      <c r="E10" s="2">
        <f t="shared" si="3"/>
        <v>97320</v>
      </c>
      <c r="F10" s="6">
        <f t="shared" si="0"/>
        <v>20</v>
      </c>
      <c r="G10" s="2">
        <f t="shared" si="1"/>
        <v>19464</v>
      </c>
      <c r="H10" s="2">
        <f t="shared" si="2"/>
        <v>333.28767123287673</v>
      </c>
      <c r="J10" s="2">
        <f t="shared" si="4"/>
        <v>214.1248630136986</v>
      </c>
    </row>
    <row r="11" spans="1:10" ht="12.75">
      <c r="A11" t="s">
        <v>5</v>
      </c>
      <c r="B11">
        <v>9000</v>
      </c>
      <c r="C11" s="1">
        <v>37753</v>
      </c>
      <c r="E11" s="2">
        <f t="shared" si="3"/>
        <v>106320</v>
      </c>
      <c r="F11" s="6">
        <f t="shared" si="0"/>
        <v>38</v>
      </c>
      <c r="G11" s="2">
        <f t="shared" si="1"/>
        <v>40401.6</v>
      </c>
      <c r="H11" s="2">
        <f t="shared" si="2"/>
        <v>691.8082191780821</v>
      </c>
      <c r="J11" s="2">
        <f t="shared" si="4"/>
        <v>348.2755958904109</v>
      </c>
    </row>
    <row r="12" spans="1:10" ht="12.75">
      <c r="A12" t="s">
        <v>5</v>
      </c>
      <c r="B12">
        <v>9000</v>
      </c>
      <c r="C12" s="1">
        <v>37792</v>
      </c>
      <c r="E12" s="2">
        <f t="shared" si="3"/>
        <v>115320</v>
      </c>
      <c r="F12" s="6">
        <f t="shared" si="0"/>
        <v>27</v>
      </c>
      <c r="G12" s="2">
        <f t="shared" si="1"/>
        <v>31136.4</v>
      </c>
      <c r="H12" s="2">
        <f t="shared" si="2"/>
        <v>533.1575342465753</v>
      </c>
      <c r="J12" s="2">
        <f t="shared" si="4"/>
        <v>205.8493869863013</v>
      </c>
    </row>
    <row r="13" spans="1:10" ht="12.75">
      <c r="A13" t="s">
        <v>5</v>
      </c>
      <c r="B13">
        <v>9000</v>
      </c>
      <c r="C13" s="1">
        <v>37819</v>
      </c>
      <c r="E13" s="2">
        <f t="shared" si="3"/>
        <v>124320</v>
      </c>
      <c r="F13" s="6">
        <f t="shared" si="0"/>
        <v>28</v>
      </c>
      <c r="G13" s="2">
        <f t="shared" si="1"/>
        <v>34809.6</v>
      </c>
      <c r="H13" s="2">
        <f t="shared" si="2"/>
        <v>596.054794520548</v>
      </c>
      <c r="J13" s="2">
        <f t="shared" si="4"/>
        <v>170.3227534246575</v>
      </c>
    </row>
    <row r="14" spans="1:10" ht="12.75">
      <c r="A14" t="s">
        <v>5</v>
      </c>
      <c r="B14">
        <v>9000</v>
      </c>
      <c r="C14" s="1">
        <v>37848</v>
      </c>
      <c r="E14" s="2">
        <f t="shared" si="3"/>
        <v>133320</v>
      </c>
      <c r="F14" s="6">
        <f t="shared" si="0"/>
        <v>32</v>
      </c>
      <c r="G14" s="2">
        <f t="shared" si="1"/>
        <v>42662.4</v>
      </c>
      <c r="H14" s="2">
        <f t="shared" si="2"/>
        <v>730.5205479452055</v>
      </c>
      <c r="J14" s="2">
        <f t="shared" si="4"/>
        <v>145.33950684931503</v>
      </c>
    </row>
    <row r="15" spans="1:10" ht="12.75">
      <c r="A15" t="s">
        <v>5</v>
      </c>
      <c r="B15">
        <v>9000</v>
      </c>
      <c r="C15" s="1">
        <v>37881</v>
      </c>
      <c r="E15" s="2">
        <f t="shared" si="3"/>
        <v>142320</v>
      </c>
      <c r="F15" s="6">
        <f t="shared" si="0"/>
        <v>42</v>
      </c>
      <c r="G15" s="2">
        <f t="shared" si="1"/>
        <v>59774.4</v>
      </c>
      <c r="H15" s="2">
        <f t="shared" si="2"/>
        <v>1023.5342465753425</v>
      </c>
      <c r="J15" s="2">
        <f t="shared" si="4"/>
        <v>126.03207534246569</v>
      </c>
    </row>
    <row r="16" spans="1:10" ht="12.75">
      <c r="A16" t="s">
        <v>5</v>
      </c>
      <c r="B16">
        <v>9000</v>
      </c>
      <c r="C16" s="1">
        <v>37923</v>
      </c>
      <c r="E16" s="2">
        <f t="shared" si="3"/>
        <v>151320</v>
      </c>
      <c r="F16" s="6">
        <f t="shared" si="0"/>
        <v>47</v>
      </c>
      <c r="G16" s="2">
        <f t="shared" si="1"/>
        <v>71120.4</v>
      </c>
      <c r="H16" s="2">
        <f t="shared" si="2"/>
        <v>1217.8150684931506</v>
      </c>
      <c r="J16" s="2">
        <f t="shared" si="4"/>
        <v>68.60438698630131</v>
      </c>
    </row>
    <row r="17" spans="1:10" ht="12.75">
      <c r="A17" t="s">
        <v>5</v>
      </c>
      <c r="B17">
        <v>4500</v>
      </c>
      <c r="C17" s="1">
        <v>37971</v>
      </c>
      <c r="E17" s="2">
        <f t="shared" si="3"/>
        <v>155820</v>
      </c>
      <c r="F17" s="6">
        <f t="shared" si="0"/>
        <v>3</v>
      </c>
      <c r="G17" s="2">
        <f t="shared" si="1"/>
        <v>4674.6</v>
      </c>
      <c r="H17" s="2">
        <f t="shared" si="2"/>
        <v>80.04452054794521</v>
      </c>
      <c r="J17" s="2">
        <f t="shared" si="4"/>
        <v>2.0673595890410916</v>
      </c>
    </row>
    <row r="18" spans="1:10" ht="12.75">
      <c r="A18" t="s">
        <v>5</v>
      </c>
      <c r="B18">
        <v>4500</v>
      </c>
      <c r="C18" s="1">
        <v>37974</v>
      </c>
      <c r="E18" s="2">
        <f t="shared" si="3"/>
        <v>160320</v>
      </c>
      <c r="G18" s="2">
        <f t="shared" si="1"/>
        <v>0</v>
      </c>
      <c r="H18" s="2">
        <f t="shared" si="2"/>
        <v>0</v>
      </c>
      <c r="J18" s="2">
        <f t="shared" si="4"/>
        <v>0</v>
      </c>
    </row>
    <row r="19" spans="3:5" ht="12.75">
      <c r="C19" s="1"/>
      <c r="E19" s="2"/>
    </row>
    <row r="20" spans="3:5" ht="12.75">
      <c r="C20" s="1"/>
      <c r="E20" s="2"/>
    </row>
    <row r="21" spans="3:5" ht="12.75">
      <c r="C21" s="1"/>
      <c r="E21" s="2"/>
    </row>
    <row r="22" spans="3:10" ht="12.75">
      <c r="C22" s="1"/>
      <c r="D22" s="4">
        <f>G22/58.4</f>
        <v>8005.889349315068</v>
      </c>
      <c r="E22" s="7"/>
      <c r="F22" s="7"/>
      <c r="G22" s="2">
        <f>SUM(G2:G18)</f>
        <v>467543.93799999997</v>
      </c>
      <c r="H22" s="4">
        <f>SUM(H2:H18)</f>
        <v>8005.889349315069</v>
      </c>
      <c r="J22" s="2">
        <f>SUM(J2:J18)</f>
        <v>4830.934578767122</v>
      </c>
    </row>
    <row r="23" ht="12.75">
      <c r="A23" t="s">
        <v>16</v>
      </c>
    </row>
    <row r="24" spans="2:8" ht="12.75">
      <c r="B24" t="s">
        <v>15</v>
      </c>
      <c r="E24" s="2"/>
      <c r="H24" s="2"/>
    </row>
    <row r="25" spans="1:5" ht="12.75">
      <c r="A25" s="7"/>
      <c r="B25" s="7" t="s">
        <v>12</v>
      </c>
      <c r="C25" s="7"/>
      <c r="E25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mschmidt</dc:creator>
  <cp:keywords/>
  <dc:description/>
  <cp:lastModifiedBy>Matthias Schmidt</cp:lastModifiedBy>
  <cp:lastPrinted>2003-10-22T12:22:01Z</cp:lastPrinted>
  <dcterms:created xsi:type="dcterms:W3CDTF">2003-10-22T11:10:00Z</dcterms:created>
  <dcterms:modified xsi:type="dcterms:W3CDTF">2003-12-22T22:12:44Z</dcterms:modified>
  <cp:category/>
  <cp:version/>
  <cp:contentType/>
  <cp:contentStatus/>
</cp:coreProperties>
</file>